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zadania zlecone 2020r." sheetId="1" r:id="rId1"/>
  </sheets>
  <definedNames>
    <definedName name="_xlnm.Print_Titles" localSheetId="0">'zadania zlecone 2020r.'!$6:$9</definedName>
  </definedNames>
  <calcPr fullCalcOnLoad="1"/>
</workbook>
</file>

<file path=xl/sharedStrings.xml><?xml version="1.0" encoding="utf-8"?>
<sst xmlns="http://schemas.openxmlformats.org/spreadsheetml/2006/main" count="111" uniqueCount="57">
  <si>
    <t>ADMINISTRACJI RZĄDOWEJ ZLECONYCH GMINIE</t>
  </si>
  <si>
    <t>Klasyfikacja</t>
  </si>
  <si>
    <t>Nazwa</t>
  </si>
  <si>
    <t>dział</t>
  </si>
  <si>
    <t>rozdział</t>
  </si>
  <si>
    <t>§</t>
  </si>
  <si>
    <t>010</t>
  </si>
  <si>
    <t>ROLNICTWO I ŁOWIECTWO</t>
  </si>
  <si>
    <t>Dot. na real. zadań zleconych</t>
  </si>
  <si>
    <t>Wynagrodzenia bezosobowe</t>
  </si>
  <si>
    <t>Różne opłaty i składki</t>
  </si>
  <si>
    <t>URZĘDY WOJEWÓDZKIE</t>
  </si>
  <si>
    <t>Wynagrodzenia osobowe</t>
  </si>
  <si>
    <t>Dodatkowe wynagrodzenia roczne</t>
  </si>
  <si>
    <t>Składka ZUS</t>
  </si>
  <si>
    <t xml:space="preserve">Składka na FP </t>
  </si>
  <si>
    <t>URZĘDY NACZELNYCH ORGANÓW WŁADZY PAŃSTWOWEJ ...</t>
  </si>
  <si>
    <t>ŚWIADCZENIA RODZINNE</t>
  </si>
  <si>
    <t>Świadczenia społeczne</t>
  </si>
  <si>
    <t>Dodatkowe wynagrodzenie roczne</t>
  </si>
  <si>
    <t>Składki na FP</t>
  </si>
  <si>
    <t>RAZEM:</t>
  </si>
  <si>
    <t xml:space="preserve"> DOCHODY I WYDATKI ZWIĄZANE Z REALIZACJĄ ZADAŃ Z ZAKRESU </t>
  </si>
  <si>
    <t>Składki na ubezp. społeczne</t>
  </si>
  <si>
    <t>POMOC SPOŁECZNA</t>
  </si>
  <si>
    <t>01095</t>
  </si>
  <si>
    <t>Zakup usług pozostałych</t>
  </si>
  <si>
    <t xml:space="preserve">Zakup materiałów i wyposazenia </t>
  </si>
  <si>
    <t>DODATKI MIESZKANIOWE</t>
  </si>
  <si>
    <t>Zakup pomocy dydaktycznych</t>
  </si>
  <si>
    <t>Odpis na ZFŚS</t>
  </si>
  <si>
    <t>Zakup usług  zdrowotnych</t>
  </si>
  <si>
    <t>Zakup usług  pozostałych</t>
  </si>
  <si>
    <t>Zakup usług szkoleniowych</t>
  </si>
  <si>
    <t>ŚWIADCZENIA WYCHOWAWCZE</t>
  </si>
  <si>
    <t>Dotacja na zadania zlecone</t>
  </si>
  <si>
    <t>RODZINA</t>
  </si>
  <si>
    <t>KARTA DUŻEJ RODZINY</t>
  </si>
  <si>
    <t>Zakup energii</t>
  </si>
  <si>
    <t>Zapewnienie uczniom prawa do bezpłatnego dostępu do podręczników, materiałów edukacyjnych lub materiałów ćwiczeniowych</t>
  </si>
  <si>
    <t>WSPIERANIE RODZINY</t>
  </si>
  <si>
    <t xml:space="preserve">Zakup materiałów i wyposażenia </t>
  </si>
  <si>
    <t>Diety</t>
  </si>
  <si>
    <t>Wydatki przeznaczone na real. zadań z zakr. adm. Rządowej (Plan 2020r.)</t>
  </si>
  <si>
    <t>Dochody przyznane z tyt. dotacji na real. zadań z zakr. adm. rządowej (Plan 2020r.)</t>
  </si>
  <si>
    <t>Wybory na Prezydenta RP</t>
  </si>
  <si>
    <t>Składki ZUS</t>
  </si>
  <si>
    <t>Wydatki osobowe niezaliczone do 
wynagrodzeń</t>
  </si>
  <si>
    <t xml:space="preserve">Składki na FP </t>
  </si>
  <si>
    <t>OŚRODKI POMOCY SPOŁECZNEJ</t>
  </si>
  <si>
    <t>Składki na ubezpieczenie zdrowotnego płacane za osoby pobierające niektóre świadczenia rodzinne, zgodnie z przepisami ustawy o świadczeniach rodzinnych oraz za osoby pobierające zasiłki dla opiekunów, zgodnie z przepisami  ustawy z dnia 4 kwietnia 2014 r. o ustaleniu i wypłacie zasiłków
 dla opiekunów</t>
  </si>
  <si>
    <t>I INNYCH ZADAŃ ZLECONYCH USTAWAMI W 2020 r.</t>
  </si>
  <si>
    <t>Wykonanie  31.12.2020r.</t>
  </si>
  <si>
    <t>Wybory do rad gmin…</t>
  </si>
  <si>
    <t>Podróże służbowe krajowe</t>
  </si>
  <si>
    <t>Spis powszechny i inne</t>
  </si>
  <si>
    <t>nagrody o charakterze szczególnym
 nie zaliczone do wynagrodzeń ...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</si>
</sst>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0.0%"/>
    <numFmt numFmtId="172" formatCode="0.000"/>
    <numFmt numFmtId="173" formatCode="0.0"/>
    <numFmt numFmtId="174" formatCode="[$€-2]\ #,##0.00_);[Red]\([$€-2]\ #,##0.00\)"/>
    <numFmt numFmtId="175" formatCode="[$-415]d\ mmmm\ yyyy"/>
    <numFmt numFmtId="176" formatCode="#,##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8" fillId="0" borderId="13" xfId="42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8" fillId="0" borderId="17" xfId="42" applyNumberFormat="1" applyFont="1" applyBorder="1" applyAlignment="1">
      <alignment vertical="center"/>
    </xf>
    <xf numFmtId="4" fontId="8" fillId="0" borderId="18" xfId="42" applyNumberFormat="1" applyFont="1" applyBorder="1" applyAlignment="1">
      <alignment vertical="center"/>
    </xf>
    <xf numFmtId="4" fontId="8" fillId="0" borderId="19" xfId="42" applyNumberFormat="1" applyFont="1" applyBorder="1" applyAlignment="1">
      <alignment vertical="center"/>
    </xf>
    <xf numFmtId="4" fontId="8" fillId="33" borderId="13" xfId="0" applyNumberFormat="1" applyFont="1" applyFill="1" applyBorder="1" applyAlignment="1">
      <alignment vertical="center"/>
    </xf>
    <xf numFmtId="4" fontId="8" fillId="33" borderId="1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17" xfId="42" applyNumberFormat="1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5" fillId="0" borderId="22" xfId="42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" fontId="5" fillId="0" borderId="15" xfId="42" applyNumberFormat="1" applyFont="1" applyBorder="1" applyAlignment="1">
      <alignment vertical="center"/>
    </xf>
    <xf numFmtId="4" fontId="5" fillId="0" borderId="13" xfId="42" applyNumberFormat="1" applyFont="1" applyBorder="1" applyAlignment="1">
      <alignment vertical="center"/>
    </xf>
    <xf numFmtId="4" fontId="5" fillId="0" borderId="0" xfId="42" applyNumberFormat="1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4" fontId="5" fillId="0" borderId="19" xfId="42" applyNumberFormat="1" applyFont="1" applyBorder="1" applyAlignment="1">
      <alignment vertical="center"/>
    </xf>
    <xf numFmtId="4" fontId="11" fillId="0" borderId="17" xfId="42" applyNumberFormat="1" applyFont="1" applyBorder="1" applyAlignment="1">
      <alignment vertical="center"/>
    </xf>
    <xf numFmtId="0" fontId="5" fillId="0" borderId="2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" fontId="5" fillId="0" borderId="20" xfId="42" applyNumberFormat="1" applyFont="1" applyBorder="1" applyAlignment="1">
      <alignment vertical="center"/>
    </xf>
    <xf numFmtId="4" fontId="5" fillId="0" borderId="21" xfId="42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5" fillId="0" borderId="25" xfId="42" applyNumberFormat="1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4" fontId="11" fillId="0" borderId="18" xfId="0" applyNumberFormat="1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" fontId="11" fillId="0" borderId="13" xfId="42" applyNumberFormat="1" applyFont="1" applyBorder="1" applyAlignment="1">
      <alignment vertical="center"/>
    </xf>
    <xf numFmtId="4" fontId="11" fillId="0" borderId="17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11" fillId="0" borderId="22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4" fontId="5" fillId="0" borderId="27" xfId="42" applyNumberFormat="1" applyFont="1" applyBorder="1" applyAlignment="1">
      <alignment vertical="center"/>
    </xf>
    <xf numFmtId="4" fontId="5" fillId="0" borderId="25" xfId="42" applyNumberFormat="1" applyFont="1" applyBorder="1" applyAlignment="1">
      <alignment vertical="center"/>
    </xf>
    <xf numFmtId="4" fontId="5" fillId="0" borderId="23" xfId="42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4" fontId="5" fillId="0" borderId="17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4" fontId="5" fillId="0" borderId="2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42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0" xfId="0" applyNumberFormat="1" applyFont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12" fillId="0" borderId="17" xfId="0" applyFont="1" applyBorder="1" applyAlignment="1">
      <alignment horizontal="right" vertical="center"/>
    </xf>
    <xf numFmtId="0" fontId="5" fillId="0" borderId="0" xfId="0" applyFont="1" applyAlignment="1">
      <alignment wrapText="1"/>
    </xf>
    <xf numFmtId="0" fontId="13" fillId="0" borderId="25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4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5" fillId="0" borderId="22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/>
    </xf>
    <xf numFmtId="0" fontId="5" fillId="0" borderId="28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 wrapText="1"/>
    </xf>
    <xf numFmtId="0" fontId="5" fillId="0" borderId="19" xfId="0" applyFont="1" applyBorder="1" applyAlignment="1">
      <alignment wrapText="1"/>
    </xf>
    <xf numFmtId="0" fontId="8" fillId="0" borderId="24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vertical="center" wrapText="1"/>
    </xf>
    <xf numFmtId="0" fontId="10" fillId="34" borderId="2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49" fontId="8" fillId="0" borderId="2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2" fillId="0" borderId="25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8" fillId="34" borderId="36" xfId="0" applyFont="1" applyFill="1" applyBorder="1" applyAlignment="1">
      <alignment horizontal="left" vertical="center"/>
    </xf>
    <xf numFmtId="0" fontId="8" fillId="34" borderId="3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98">
      <selection activeCell="F111" sqref="F111:H111"/>
    </sheetView>
  </sheetViews>
  <sheetFormatPr defaultColWidth="9.00390625" defaultRowHeight="12.75"/>
  <cols>
    <col min="1" max="1" width="5.125" style="2" customWidth="1"/>
    <col min="2" max="2" width="6.875" style="2" customWidth="1"/>
    <col min="3" max="3" width="7.75390625" style="2" customWidth="1"/>
    <col min="4" max="4" width="32.25390625" style="2" customWidth="1"/>
    <col min="5" max="5" width="13.00390625" style="2" customWidth="1"/>
    <col min="6" max="6" width="15.75390625" style="2" customWidth="1"/>
    <col min="7" max="7" width="14.25390625" style="2" customWidth="1"/>
    <col min="8" max="8" width="13.25390625" style="2" customWidth="1"/>
    <col min="9" max="9" width="15.875" style="2" hidden="1" customWidth="1"/>
    <col min="10" max="13" width="9.125" style="2" customWidth="1"/>
    <col min="14" max="14" width="42.25390625" style="2" customWidth="1"/>
    <col min="15" max="16384" width="9.125" style="2" customWidth="1"/>
  </cols>
  <sheetData>
    <row r="1" spans="1:9" ht="15.75">
      <c r="A1" s="150"/>
      <c r="B1" s="150"/>
      <c r="C1" s="150"/>
      <c r="D1" s="150"/>
      <c r="E1" s="150"/>
      <c r="F1" s="150"/>
      <c r="G1" s="150"/>
      <c r="H1" s="150"/>
      <c r="I1" s="150"/>
    </row>
    <row r="2" spans="1:9" s="1" customFormat="1" ht="19.5" customHeight="1">
      <c r="A2" s="151" t="s">
        <v>22</v>
      </c>
      <c r="B2" s="151"/>
      <c r="C2" s="151"/>
      <c r="D2" s="151"/>
      <c r="E2" s="151"/>
      <c r="F2" s="151"/>
      <c r="G2" s="151"/>
      <c r="H2" s="151"/>
      <c r="I2" s="12"/>
    </row>
    <row r="3" spans="1:9" s="1" customFormat="1" ht="19.5" customHeight="1">
      <c r="A3" s="151" t="s">
        <v>0</v>
      </c>
      <c r="B3" s="151"/>
      <c r="C3" s="151"/>
      <c r="D3" s="151"/>
      <c r="E3" s="151"/>
      <c r="F3" s="151"/>
      <c r="G3" s="151"/>
      <c r="H3" s="151"/>
      <c r="I3" s="12"/>
    </row>
    <row r="4" spans="1:9" s="1" customFormat="1" ht="19.5" customHeight="1">
      <c r="A4" s="151" t="s">
        <v>51</v>
      </c>
      <c r="B4" s="151"/>
      <c r="C4" s="151"/>
      <c r="D4" s="151"/>
      <c r="E4" s="151"/>
      <c r="F4" s="151"/>
      <c r="G4" s="151"/>
      <c r="H4" s="151"/>
      <c r="I4" s="12"/>
    </row>
    <row r="5" ht="7.5" customHeight="1" thickBot="1"/>
    <row r="6" spans="1:8" s="3" customFormat="1" ht="21" customHeight="1" thickBot="1">
      <c r="A6" s="138" t="s">
        <v>1</v>
      </c>
      <c r="B6" s="139"/>
      <c r="C6" s="140"/>
      <c r="D6" s="132" t="s">
        <v>2</v>
      </c>
      <c r="E6" s="135" t="s">
        <v>44</v>
      </c>
      <c r="F6" s="31"/>
      <c r="G6" s="135" t="s">
        <v>43</v>
      </c>
      <c r="H6" s="28"/>
    </row>
    <row r="7" spans="1:8" s="3" customFormat="1" ht="30" customHeight="1" thickBot="1">
      <c r="A7" s="35"/>
      <c r="B7" s="37"/>
      <c r="C7" s="35"/>
      <c r="D7" s="133"/>
      <c r="E7" s="136"/>
      <c r="F7" s="32" t="s">
        <v>52</v>
      </c>
      <c r="G7" s="136"/>
      <c r="H7" s="29" t="s">
        <v>52</v>
      </c>
    </row>
    <row r="8" spans="1:8" s="4" customFormat="1" ht="32.25" customHeight="1" thickBot="1">
      <c r="A8" s="35" t="s">
        <v>3</v>
      </c>
      <c r="B8" s="36" t="s">
        <v>4</v>
      </c>
      <c r="C8" s="34" t="s">
        <v>5</v>
      </c>
      <c r="D8" s="134"/>
      <c r="E8" s="137"/>
      <c r="F8" s="33"/>
      <c r="G8" s="137"/>
      <c r="H8" s="30"/>
    </row>
    <row r="9" spans="1:8" s="5" customFormat="1" ht="6.75" customHeight="1" thickBot="1">
      <c r="A9" s="7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8">
        <v>7</v>
      </c>
      <c r="H9" s="16">
        <v>8</v>
      </c>
    </row>
    <row r="10" spans="1:8" s="5" customFormat="1" ht="21.75" customHeight="1" thickBot="1">
      <c r="A10" s="39" t="s">
        <v>6</v>
      </c>
      <c r="B10" s="154" t="s">
        <v>25</v>
      </c>
      <c r="C10" s="164" t="s">
        <v>7</v>
      </c>
      <c r="D10" s="165"/>
      <c r="E10" s="18">
        <f>E11</f>
        <v>730131.27</v>
      </c>
      <c r="F10" s="44">
        <f>SUM(F11:F17)</f>
        <v>729541.49</v>
      </c>
      <c r="G10" s="19">
        <f>SUM(G12:G17)</f>
        <v>730131.27</v>
      </c>
      <c r="H10" s="19">
        <f>SUM(H12:H17)</f>
        <v>729541.49</v>
      </c>
    </row>
    <row r="11" spans="1:8" s="5" customFormat="1" ht="21.75" customHeight="1" thickBot="1">
      <c r="A11" s="16"/>
      <c r="B11" s="155"/>
      <c r="C11" s="64">
        <v>2010</v>
      </c>
      <c r="D11" s="46" t="s">
        <v>35</v>
      </c>
      <c r="E11" s="89">
        <v>730131.27</v>
      </c>
      <c r="F11" s="91">
        <v>729541.49</v>
      </c>
      <c r="G11" s="60"/>
      <c r="H11" s="60"/>
    </row>
    <row r="12" spans="1:8" s="5" customFormat="1" ht="21.75" customHeight="1" thickBot="1">
      <c r="A12" s="16"/>
      <c r="B12" s="155"/>
      <c r="C12" s="47">
        <v>4010</v>
      </c>
      <c r="D12" s="69" t="s">
        <v>12</v>
      </c>
      <c r="E12" s="82"/>
      <c r="F12" s="92"/>
      <c r="G12" s="61">
        <v>7059.96</v>
      </c>
      <c r="H12" s="61">
        <f>G12</f>
        <v>7059.96</v>
      </c>
    </row>
    <row r="13" spans="1:8" s="5" customFormat="1" ht="21.75" customHeight="1" thickBot="1">
      <c r="A13" s="16"/>
      <c r="B13" s="155"/>
      <c r="C13" s="47">
        <v>4110</v>
      </c>
      <c r="D13" s="69" t="s">
        <v>46</v>
      </c>
      <c r="E13" s="82"/>
      <c r="F13" s="92"/>
      <c r="G13" s="61">
        <v>1207.24</v>
      </c>
      <c r="H13" s="61">
        <v>1207.24</v>
      </c>
    </row>
    <row r="14" spans="1:8" s="5" customFormat="1" ht="21.75" customHeight="1" thickBot="1">
      <c r="A14" s="16"/>
      <c r="B14" s="155"/>
      <c r="C14" s="64">
        <v>4120</v>
      </c>
      <c r="D14" s="69" t="s">
        <v>48</v>
      </c>
      <c r="E14" s="82"/>
      <c r="F14" s="92"/>
      <c r="G14" s="61">
        <v>172.98</v>
      </c>
      <c r="H14" s="61">
        <v>172.98</v>
      </c>
    </row>
    <row r="15" spans="1:8" s="5" customFormat="1" ht="21.75" customHeight="1" thickBot="1">
      <c r="A15" s="16"/>
      <c r="B15" s="155"/>
      <c r="C15" s="64">
        <v>4210</v>
      </c>
      <c r="D15" s="53" t="s">
        <v>41</v>
      </c>
      <c r="E15" s="82"/>
      <c r="F15" s="92"/>
      <c r="G15" s="61">
        <v>3564.12</v>
      </c>
      <c r="H15" s="61">
        <v>3564.12</v>
      </c>
    </row>
    <row r="16" spans="1:8" s="5" customFormat="1" ht="21.75" customHeight="1" thickBot="1">
      <c r="A16" s="16"/>
      <c r="B16" s="155"/>
      <c r="C16" s="64">
        <v>4300</v>
      </c>
      <c r="D16" s="53" t="s">
        <v>26</v>
      </c>
      <c r="E16" s="82"/>
      <c r="F16" s="92"/>
      <c r="G16" s="61">
        <v>2312</v>
      </c>
      <c r="H16" s="61">
        <v>2300.44</v>
      </c>
    </row>
    <row r="17" spans="1:8" s="5" customFormat="1" ht="21.75" customHeight="1" thickBot="1">
      <c r="A17" s="25"/>
      <c r="B17" s="156"/>
      <c r="C17" s="38">
        <v>4430</v>
      </c>
      <c r="D17" s="53" t="s">
        <v>10</v>
      </c>
      <c r="E17" s="82"/>
      <c r="F17" s="92"/>
      <c r="G17" s="61">
        <v>715814.97</v>
      </c>
      <c r="H17" s="61">
        <v>715236.75</v>
      </c>
    </row>
    <row r="18" spans="1:8" s="9" customFormat="1" ht="22.5" customHeight="1" thickBot="1">
      <c r="A18" s="27">
        <v>750</v>
      </c>
      <c r="B18" s="141">
        <v>75011</v>
      </c>
      <c r="C18" s="66" t="s">
        <v>11</v>
      </c>
      <c r="D18" s="68"/>
      <c r="E18" s="67">
        <f>E19+E24</f>
        <v>68144</v>
      </c>
      <c r="F18" s="14">
        <f>F19+F24</f>
        <v>62644</v>
      </c>
      <c r="G18" s="14">
        <f>G19+G24</f>
        <v>68144</v>
      </c>
      <c r="H18" s="14">
        <f>H19+H24</f>
        <v>62644</v>
      </c>
    </row>
    <row r="19" spans="1:8" s="10" customFormat="1" ht="22.5" customHeight="1" thickBot="1">
      <c r="A19" s="26"/>
      <c r="B19" s="163"/>
      <c r="C19" s="47">
        <v>2010</v>
      </c>
      <c r="D19" s="46" t="s">
        <v>35</v>
      </c>
      <c r="E19" s="54">
        <v>45318</v>
      </c>
      <c r="F19" s="51">
        <v>45318</v>
      </c>
      <c r="G19" s="51">
        <f>SUM(G20:G23)</f>
        <v>45318</v>
      </c>
      <c r="H19" s="51">
        <f>SUM(H20:H23)</f>
        <v>45318</v>
      </c>
    </row>
    <row r="20" spans="1:8" ht="22.5" customHeight="1" thickBot="1">
      <c r="A20" s="26"/>
      <c r="B20" s="163"/>
      <c r="C20" s="47">
        <v>4010</v>
      </c>
      <c r="D20" s="119" t="s">
        <v>12</v>
      </c>
      <c r="E20" s="93"/>
      <c r="F20" s="51"/>
      <c r="G20" s="54">
        <v>34666.45</v>
      </c>
      <c r="H20" s="51">
        <f>G20</f>
        <v>34666.45</v>
      </c>
    </row>
    <row r="21" spans="1:8" ht="22.5" customHeight="1" thickBot="1">
      <c r="A21" s="26"/>
      <c r="B21" s="163"/>
      <c r="C21" s="122">
        <v>4040</v>
      </c>
      <c r="D21" s="121" t="s">
        <v>13</v>
      </c>
      <c r="E21" s="93"/>
      <c r="F21" s="51"/>
      <c r="G21" s="54">
        <v>3217.42</v>
      </c>
      <c r="H21" s="51">
        <f>G21</f>
        <v>3217.42</v>
      </c>
    </row>
    <row r="22" spans="1:8" ht="22.5" customHeight="1" thickBot="1">
      <c r="A22" s="26"/>
      <c r="B22" s="163"/>
      <c r="C22" s="47">
        <v>4110</v>
      </c>
      <c r="D22" s="63" t="s">
        <v>14</v>
      </c>
      <c r="E22" s="93"/>
      <c r="F22" s="51"/>
      <c r="G22" s="54">
        <v>6506.76</v>
      </c>
      <c r="H22" s="51">
        <f>G22</f>
        <v>6506.76</v>
      </c>
    </row>
    <row r="23" spans="1:8" ht="22.5" customHeight="1" thickBot="1">
      <c r="A23" s="26"/>
      <c r="B23" s="163"/>
      <c r="C23" s="106">
        <v>4120</v>
      </c>
      <c r="D23" s="119" t="s">
        <v>48</v>
      </c>
      <c r="E23" s="52"/>
      <c r="F23" s="50"/>
      <c r="G23" s="52">
        <v>927.37</v>
      </c>
      <c r="H23" s="51">
        <f>G23</f>
        <v>927.37</v>
      </c>
    </row>
    <row r="24" spans="1:8" ht="22.5" customHeight="1" thickBot="1">
      <c r="A24" s="127"/>
      <c r="B24" s="127">
        <v>75056</v>
      </c>
      <c r="C24" s="128"/>
      <c r="D24" s="129" t="s">
        <v>55</v>
      </c>
      <c r="E24" s="51">
        <f>E25</f>
        <v>22826</v>
      </c>
      <c r="F24" s="51">
        <f>F25</f>
        <v>17326</v>
      </c>
      <c r="G24" s="51">
        <f>G25</f>
        <v>22826</v>
      </c>
      <c r="H24" s="51">
        <f>H25</f>
        <v>17326</v>
      </c>
    </row>
    <row r="25" spans="1:8" ht="22.5" customHeight="1" thickBot="1">
      <c r="A25" s="26"/>
      <c r="B25" s="42"/>
      <c r="C25" s="47">
        <v>2010</v>
      </c>
      <c r="D25" s="46" t="s">
        <v>35</v>
      </c>
      <c r="E25" s="54">
        <v>22826</v>
      </c>
      <c r="F25" s="51">
        <v>17326</v>
      </c>
      <c r="G25" s="54">
        <f>SUM(G26:G28)</f>
        <v>22826</v>
      </c>
      <c r="H25" s="51">
        <f>SUM(H26:H28)</f>
        <v>17326</v>
      </c>
    </row>
    <row r="26" spans="1:8" ht="34.5" customHeight="1" thickBot="1">
      <c r="A26" s="26"/>
      <c r="B26" s="42"/>
      <c r="C26" s="123">
        <v>3020</v>
      </c>
      <c r="D26" s="130" t="s">
        <v>47</v>
      </c>
      <c r="E26" s="51"/>
      <c r="F26" s="51"/>
      <c r="G26" s="54">
        <v>10340</v>
      </c>
      <c r="H26" s="51">
        <v>10340</v>
      </c>
    </row>
    <row r="27" spans="1:8" ht="33.75" customHeight="1" thickBot="1">
      <c r="A27" s="26"/>
      <c r="B27" s="131"/>
      <c r="C27" s="126">
        <v>3040</v>
      </c>
      <c r="D27" s="118" t="s">
        <v>56</v>
      </c>
      <c r="E27" s="54"/>
      <c r="F27" s="51"/>
      <c r="G27" s="54">
        <v>11500</v>
      </c>
      <c r="H27" s="51">
        <v>6000</v>
      </c>
    </row>
    <row r="28" spans="1:8" ht="22.5" customHeight="1" thickBot="1">
      <c r="A28" s="26"/>
      <c r="B28" s="42"/>
      <c r="C28" s="120">
        <v>4210</v>
      </c>
      <c r="D28" s="53" t="s">
        <v>41</v>
      </c>
      <c r="E28" s="52"/>
      <c r="F28" s="50"/>
      <c r="G28" s="52">
        <v>986</v>
      </c>
      <c r="H28" s="50">
        <v>986</v>
      </c>
    </row>
    <row r="29" spans="1:8" s="9" customFormat="1" ht="24.75" customHeight="1" thickBot="1">
      <c r="A29" s="27">
        <v>751</v>
      </c>
      <c r="B29" s="141">
        <v>75101</v>
      </c>
      <c r="C29" s="166" t="s">
        <v>16</v>
      </c>
      <c r="D29" s="167"/>
      <c r="E29" s="14">
        <f>E30+E33</f>
        <v>40224</v>
      </c>
      <c r="F29" s="14">
        <f>F30+F33+F42</f>
        <v>43384.35</v>
      </c>
      <c r="G29" s="14">
        <f>G30+G33+G42</f>
        <v>46603</v>
      </c>
      <c r="H29" s="14">
        <f>H30+H33+H42</f>
        <v>43384.35</v>
      </c>
    </row>
    <row r="30" spans="1:8" ht="22.5" customHeight="1" thickBot="1">
      <c r="A30" s="26"/>
      <c r="B30" s="142"/>
      <c r="C30" s="47">
        <v>2010</v>
      </c>
      <c r="D30" s="46" t="s">
        <v>35</v>
      </c>
      <c r="E30" s="79">
        <v>1270</v>
      </c>
      <c r="F30" s="80">
        <v>1270</v>
      </c>
      <c r="G30" s="81">
        <f>SUM(G31:G32)</f>
        <v>1270</v>
      </c>
      <c r="H30" s="51">
        <f>SUM(H31:H32)</f>
        <v>1270</v>
      </c>
    </row>
    <row r="31" spans="1:8" ht="22.5" customHeight="1" thickBot="1">
      <c r="A31" s="26"/>
      <c r="B31" s="142"/>
      <c r="C31" s="47">
        <v>4110</v>
      </c>
      <c r="D31" s="78" t="s">
        <v>46</v>
      </c>
      <c r="E31" s="54"/>
      <c r="F31" s="51"/>
      <c r="G31" s="54">
        <v>185.45</v>
      </c>
      <c r="H31" s="51">
        <f>G31</f>
        <v>185.45</v>
      </c>
    </row>
    <row r="32" spans="1:8" s="10" customFormat="1" ht="22.5" customHeight="1" thickBot="1">
      <c r="A32" s="26"/>
      <c r="B32" s="143"/>
      <c r="C32" s="47">
        <v>4170</v>
      </c>
      <c r="D32" s="78" t="s">
        <v>9</v>
      </c>
      <c r="E32" s="82"/>
      <c r="F32" s="61"/>
      <c r="G32" s="54">
        <v>1084.55</v>
      </c>
      <c r="H32" s="51">
        <f>G32</f>
        <v>1084.55</v>
      </c>
    </row>
    <row r="33" spans="1:8" s="10" customFormat="1" ht="22.5" customHeight="1" thickBot="1">
      <c r="A33" s="42"/>
      <c r="B33" s="104">
        <v>75107</v>
      </c>
      <c r="C33" s="152" t="s">
        <v>45</v>
      </c>
      <c r="D33" s="153"/>
      <c r="E33" s="82">
        <f>E34</f>
        <v>38954</v>
      </c>
      <c r="F33" s="61">
        <f>F34</f>
        <v>38604</v>
      </c>
      <c r="G33" s="51">
        <f>SUM(G35:G41)</f>
        <v>38954</v>
      </c>
      <c r="H33" s="51">
        <f>SUM(H35:H41)</f>
        <v>38604</v>
      </c>
    </row>
    <row r="34" spans="1:8" s="10" customFormat="1" ht="22.5" customHeight="1" thickBot="1">
      <c r="A34" s="42"/>
      <c r="B34" s="141"/>
      <c r="C34" s="47">
        <v>2010</v>
      </c>
      <c r="D34" s="46" t="s">
        <v>35</v>
      </c>
      <c r="E34" s="82">
        <v>38954</v>
      </c>
      <c r="F34" s="61">
        <v>38604</v>
      </c>
      <c r="G34" s="54"/>
      <c r="H34" s="51"/>
    </row>
    <row r="35" spans="1:8" s="10" customFormat="1" ht="22.5" customHeight="1" thickBot="1">
      <c r="A35" s="42"/>
      <c r="B35" s="142"/>
      <c r="C35" s="47">
        <v>3030</v>
      </c>
      <c r="D35" s="105" t="s">
        <v>42</v>
      </c>
      <c r="E35" s="82"/>
      <c r="F35" s="61"/>
      <c r="G35" s="54">
        <v>24350</v>
      </c>
      <c r="H35" s="51">
        <v>24000</v>
      </c>
    </row>
    <row r="36" spans="1:8" s="10" customFormat="1" ht="22.5" customHeight="1" thickBot="1">
      <c r="A36" s="42"/>
      <c r="B36" s="142"/>
      <c r="C36" s="47">
        <v>4110</v>
      </c>
      <c r="D36" s="78" t="s">
        <v>23</v>
      </c>
      <c r="E36" s="82"/>
      <c r="F36" s="61"/>
      <c r="G36" s="54">
        <v>1043.1</v>
      </c>
      <c r="H36" s="51">
        <v>1043.1</v>
      </c>
    </row>
    <row r="37" spans="1:8" s="10" customFormat="1" ht="22.5" customHeight="1" thickBot="1">
      <c r="A37" s="42"/>
      <c r="B37" s="142"/>
      <c r="C37" s="47">
        <v>4120</v>
      </c>
      <c r="D37" s="78" t="s">
        <v>20</v>
      </c>
      <c r="E37" s="82"/>
      <c r="F37" s="61"/>
      <c r="G37" s="54">
        <v>68.6</v>
      </c>
      <c r="H37" s="51">
        <v>68.6</v>
      </c>
    </row>
    <row r="38" spans="1:8" s="10" customFormat="1" ht="22.5" customHeight="1" thickBot="1">
      <c r="A38" s="42"/>
      <c r="B38" s="142"/>
      <c r="C38" s="47">
        <v>4170</v>
      </c>
      <c r="D38" s="78" t="s">
        <v>9</v>
      </c>
      <c r="E38" s="82"/>
      <c r="F38" s="61"/>
      <c r="G38" s="54">
        <v>8200</v>
      </c>
      <c r="H38" s="51">
        <v>8200</v>
      </c>
    </row>
    <row r="39" spans="1:8" s="10" customFormat="1" ht="22.5" customHeight="1" thickBot="1">
      <c r="A39" s="42"/>
      <c r="B39" s="142"/>
      <c r="C39" s="47">
        <v>4210</v>
      </c>
      <c r="D39" s="65" t="s">
        <v>41</v>
      </c>
      <c r="E39" s="82"/>
      <c r="F39" s="61"/>
      <c r="G39" s="54">
        <v>3783.76</v>
      </c>
      <c r="H39" s="51">
        <v>3783.76</v>
      </c>
    </row>
    <row r="40" spans="1:8" s="10" customFormat="1" ht="22.5" customHeight="1" thickBot="1">
      <c r="A40" s="42"/>
      <c r="B40" s="143"/>
      <c r="C40" s="106">
        <v>4300</v>
      </c>
      <c r="D40" s="65" t="s">
        <v>32</v>
      </c>
      <c r="E40" s="82"/>
      <c r="F40" s="61"/>
      <c r="G40" s="54">
        <v>1440</v>
      </c>
      <c r="H40" s="51">
        <v>1440</v>
      </c>
    </row>
    <row r="41" spans="1:8" s="10" customFormat="1" ht="22.5" customHeight="1" thickBot="1">
      <c r="A41" s="42"/>
      <c r="B41" s="125"/>
      <c r="C41" s="126">
        <v>4410</v>
      </c>
      <c r="D41" s="124" t="s">
        <v>54</v>
      </c>
      <c r="E41" s="82"/>
      <c r="F41" s="61"/>
      <c r="G41" s="54">
        <v>68.54</v>
      </c>
      <c r="H41" s="51">
        <v>68.54</v>
      </c>
    </row>
    <row r="42" spans="1:9" s="10" customFormat="1" ht="22.5" customHeight="1" thickBot="1">
      <c r="A42" s="42"/>
      <c r="B42" s="104">
        <v>75109</v>
      </c>
      <c r="C42" s="152" t="s">
        <v>53</v>
      </c>
      <c r="D42" s="153"/>
      <c r="E42" s="82">
        <f>E43</f>
        <v>6379</v>
      </c>
      <c r="F42" s="61">
        <f>F43</f>
        <v>3510.35</v>
      </c>
      <c r="G42" s="51">
        <f>SUM(G44:G49)</f>
        <v>6379</v>
      </c>
      <c r="H42" s="51">
        <f>SUM(H44:H49)</f>
        <v>3510.35</v>
      </c>
      <c r="I42" s="54">
        <f>SUM(I44:I49)</f>
        <v>0</v>
      </c>
    </row>
    <row r="43" spans="1:8" s="10" customFormat="1" ht="22.5" customHeight="1" thickBot="1">
      <c r="A43" s="42"/>
      <c r="B43" s="141"/>
      <c r="C43" s="47">
        <v>2010</v>
      </c>
      <c r="D43" s="46" t="s">
        <v>35</v>
      </c>
      <c r="E43" s="82">
        <v>6379</v>
      </c>
      <c r="F43" s="61">
        <v>3510.35</v>
      </c>
      <c r="G43" s="54"/>
      <c r="H43" s="51"/>
    </row>
    <row r="44" spans="1:8" s="10" customFormat="1" ht="22.5" customHeight="1" thickBot="1">
      <c r="A44" s="42"/>
      <c r="B44" s="142"/>
      <c r="C44" s="47">
        <v>3030</v>
      </c>
      <c r="D44" s="105" t="s">
        <v>42</v>
      </c>
      <c r="E44" s="82"/>
      <c r="F44" s="61"/>
      <c r="G44" s="54">
        <v>3555</v>
      </c>
      <c r="H44" s="51">
        <v>2550</v>
      </c>
    </row>
    <row r="45" spans="1:8" s="10" customFormat="1" ht="22.5" customHeight="1" thickBot="1">
      <c r="A45" s="42"/>
      <c r="B45" s="142"/>
      <c r="C45" s="47">
        <v>4110</v>
      </c>
      <c r="D45" s="78" t="s">
        <v>23</v>
      </c>
      <c r="E45" s="82"/>
      <c r="F45" s="61"/>
      <c r="G45" s="54">
        <v>166</v>
      </c>
      <c r="H45" s="51">
        <v>95.42</v>
      </c>
    </row>
    <row r="46" spans="1:8" s="10" customFormat="1" ht="22.5" customHeight="1" thickBot="1">
      <c r="A46" s="42"/>
      <c r="B46" s="142"/>
      <c r="C46" s="47">
        <v>4120</v>
      </c>
      <c r="D46" s="78" t="s">
        <v>20</v>
      </c>
      <c r="E46" s="82"/>
      <c r="F46" s="61"/>
      <c r="G46" s="54">
        <v>24</v>
      </c>
      <c r="H46" s="51">
        <v>6.93</v>
      </c>
    </row>
    <row r="47" spans="1:8" s="10" customFormat="1" ht="22.5" customHeight="1" thickBot="1">
      <c r="A47" s="42"/>
      <c r="B47" s="142"/>
      <c r="C47" s="47">
        <v>4170</v>
      </c>
      <c r="D47" s="78" t="s">
        <v>9</v>
      </c>
      <c r="E47" s="82"/>
      <c r="F47" s="61"/>
      <c r="G47" s="54">
        <v>778</v>
      </c>
      <c r="H47" s="51">
        <v>558</v>
      </c>
    </row>
    <row r="48" spans="1:8" s="10" customFormat="1" ht="22.5" customHeight="1" thickBot="1">
      <c r="A48" s="42"/>
      <c r="B48" s="142"/>
      <c r="C48" s="47">
        <v>4210</v>
      </c>
      <c r="D48" s="65" t="s">
        <v>41</v>
      </c>
      <c r="E48" s="82"/>
      <c r="F48" s="61"/>
      <c r="G48" s="54">
        <v>1656</v>
      </c>
      <c r="H48" s="51">
        <v>300</v>
      </c>
    </row>
    <row r="49" spans="1:8" s="10" customFormat="1" ht="22.5" customHeight="1" thickBot="1">
      <c r="A49" s="42"/>
      <c r="B49" s="142"/>
      <c r="C49" s="106">
        <v>4300</v>
      </c>
      <c r="D49" s="65" t="s">
        <v>32</v>
      </c>
      <c r="E49" s="82"/>
      <c r="F49" s="61"/>
      <c r="G49" s="54">
        <v>200</v>
      </c>
      <c r="H49" s="51">
        <v>0</v>
      </c>
    </row>
    <row r="50" spans="1:9" s="10" customFormat="1" ht="30.75" customHeight="1" thickBot="1">
      <c r="A50" s="6">
        <v>801</v>
      </c>
      <c r="B50" s="143"/>
      <c r="C50" s="106">
        <v>4300</v>
      </c>
      <c r="D50" s="65" t="s">
        <v>32</v>
      </c>
      <c r="E50" s="71">
        <f>E51</f>
        <v>50614.92</v>
      </c>
      <c r="F50" s="71">
        <f>F51</f>
        <v>50515.65</v>
      </c>
      <c r="G50" s="71">
        <f>G51</f>
        <v>50614.920000000006</v>
      </c>
      <c r="H50" s="71">
        <f>H51</f>
        <v>50515.65</v>
      </c>
      <c r="I50" s="55" t="e">
        <f>I51+#REF!+#REF!</f>
        <v>#REF!</v>
      </c>
    </row>
    <row r="51" spans="1:8" s="10" customFormat="1" ht="60" customHeight="1" thickBot="1">
      <c r="A51" s="42"/>
      <c r="B51" s="159">
        <v>80153</v>
      </c>
      <c r="C51" s="148" t="s">
        <v>39</v>
      </c>
      <c r="D51" s="149"/>
      <c r="E51" s="45">
        <f>E52</f>
        <v>50614.92</v>
      </c>
      <c r="F51" s="41">
        <f>F52</f>
        <v>50515.65</v>
      </c>
      <c r="G51" s="41">
        <f>SUM(G53:G54)</f>
        <v>50614.920000000006</v>
      </c>
      <c r="H51" s="41">
        <f>SUM(H53:H54)</f>
        <v>50515.65</v>
      </c>
    </row>
    <row r="52" spans="1:8" s="10" customFormat="1" ht="24.75" customHeight="1" thickBot="1">
      <c r="A52" s="42"/>
      <c r="B52" s="160"/>
      <c r="C52" s="48">
        <v>2010</v>
      </c>
      <c r="D52" s="49" t="s">
        <v>8</v>
      </c>
      <c r="E52" s="51">
        <v>50614.92</v>
      </c>
      <c r="F52" s="51">
        <v>50515.65</v>
      </c>
      <c r="G52" s="51"/>
      <c r="H52" s="51"/>
    </row>
    <row r="53" spans="1:8" s="10" customFormat="1" ht="24.75" customHeight="1" thickBot="1">
      <c r="A53" s="42"/>
      <c r="B53" s="160"/>
      <c r="C53" s="48">
        <v>4240</v>
      </c>
      <c r="D53" s="53" t="s">
        <v>29</v>
      </c>
      <c r="E53" s="54"/>
      <c r="F53" s="51"/>
      <c r="G53" s="54">
        <v>50113.8</v>
      </c>
      <c r="H53" s="51">
        <v>50014.53</v>
      </c>
    </row>
    <row r="54" spans="1:8" s="10" customFormat="1" ht="24.75" customHeight="1" thickBot="1">
      <c r="A54" s="42"/>
      <c r="B54" s="109"/>
      <c r="C54" s="106">
        <v>4300</v>
      </c>
      <c r="D54" s="65" t="s">
        <v>32</v>
      </c>
      <c r="E54" s="54"/>
      <c r="F54" s="51"/>
      <c r="G54" s="54">
        <v>501.12</v>
      </c>
      <c r="H54" s="51">
        <v>501.12</v>
      </c>
    </row>
    <row r="55" spans="1:8" s="10" customFormat="1" ht="22.5" customHeight="1" thickBot="1">
      <c r="A55" s="157">
        <v>852</v>
      </c>
      <c r="B55" s="158"/>
      <c r="C55" s="161" t="s">
        <v>24</v>
      </c>
      <c r="D55" s="162"/>
      <c r="E55" s="97">
        <f>+E56+E60</f>
        <v>7621</v>
      </c>
      <c r="F55" s="97">
        <f>+F56+F60</f>
        <v>7620.110000000001</v>
      </c>
      <c r="G55" s="97">
        <f>+G56+G60</f>
        <v>7621</v>
      </c>
      <c r="H55" s="97">
        <f>+H56+H60</f>
        <v>7620.110000000001</v>
      </c>
    </row>
    <row r="56" spans="1:8" ht="22.5" customHeight="1" thickBot="1">
      <c r="A56" s="101"/>
      <c r="B56" s="95">
        <v>85215</v>
      </c>
      <c r="C56" s="146" t="s">
        <v>28</v>
      </c>
      <c r="D56" s="147"/>
      <c r="E56" s="22">
        <f>SUM(E57:E58)</f>
        <v>1529</v>
      </c>
      <c r="F56" s="13">
        <f>SUM(F57:F58)</f>
        <v>1528.73</v>
      </c>
      <c r="G56" s="22">
        <f>SUM(G58:G59)</f>
        <v>1529</v>
      </c>
      <c r="H56" s="13">
        <f>SUM(H58:H59)</f>
        <v>1528.73</v>
      </c>
    </row>
    <row r="57" spans="1:8" ht="22.5" customHeight="1" thickBot="1">
      <c r="A57" s="101"/>
      <c r="B57" s="141"/>
      <c r="C57" s="90">
        <v>2010</v>
      </c>
      <c r="D57" s="46" t="s">
        <v>35</v>
      </c>
      <c r="E57" s="58">
        <v>1529</v>
      </c>
      <c r="F57" s="50">
        <v>1528.73</v>
      </c>
      <c r="G57" s="52"/>
      <c r="H57" s="50"/>
    </row>
    <row r="58" spans="1:8" ht="22.5" customHeight="1" thickBot="1">
      <c r="A58" s="102"/>
      <c r="B58" s="169"/>
      <c r="C58" s="94">
        <v>3110</v>
      </c>
      <c r="D58" s="57" t="s">
        <v>18</v>
      </c>
      <c r="E58" s="59"/>
      <c r="F58" s="51"/>
      <c r="G58" s="54">
        <v>1499</v>
      </c>
      <c r="H58" s="51">
        <v>1498.78</v>
      </c>
    </row>
    <row r="59" spans="1:8" ht="22.5" customHeight="1" thickBot="1">
      <c r="A59" s="102"/>
      <c r="B59" s="96"/>
      <c r="C59" s="47">
        <v>4210</v>
      </c>
      <c r="D59" s="65" t="s">
        <v>27</v>
      </c>
      <c r="E59" s="59"/>
      <c r="F59" s="51"/>
      <c r="G59" s="54">
        <v>30</v>
      </c>
      <c r="H59" s="51">
        <v>29.95</v>
      </c>
    </row>
    <row r="60" spans="1:8" ht="22.5" customHeight="1" thickBot="1">
      <c r="A60" s="102"/>
      <c r="B60" s="27">
        <v>85219</v>
      </c>
      <c r="C60" s="146" t="s">
        <v>49</v>
      </c>
      <c r="D60" s="147"/>
      <c r="E60" s="59">
        <v>6092</v>
      </c>
      <c r="F60" s="51">
        <f>F61</f>
        <v>6091.38</v>
      </c>
      <c r="G60" s="51">
        <f>SUM(G62:G63)</f>
        <v>6092</v>
      </c>
      <c r="H60" s="51">
        <f>SUM(H62:H63)</f>
        <v>6091.38</v>
      </c>
    </row>
    <row r="61" spans="1:8" ht="22.5" customHeight="1" thickBot="1">
      <c r="A61" s="102"/>
      <c r="B61" s="108"/>
      <c r="C61" s="48">
        <v>2010</v>
      </c>
      <c r="D61" s="46" t="s">
        <v>35</v>
      </c>
      <c r="E61" s="59">
        <v>6092</v>
      </c>
      <c r="F61" s="51">
        <v>6091.38</v>
      </c>
      <c r="G61" s="54"/>
      <c r="H61" s="51"/>
    </row>
    <row r="62" spans="1:8" ht="22.5" customHeight="1" thickBot="1">
      <c r="A62" s="102"/>
      <c r="B62" s="108"/>
      <c r="C62" s="48">
        <v>3110</v>
      </c>
      <c r="D62" s="56" t="s">
        <v>18</v>
      </c>
      <c r="E62" s="59"/>
      <c r="F62" s="51"/>
      <c r="G62" s="54">
        <v>6000</v>
      </c>
      <c r="H62" s="51">
        <v>6000</v>
      </c>
    </row>
    <row r="63" spans="1:8" ht="22.5" customHeight="1" thickBot="1">
      <c r="A63" s="102"/>
      <c r="B63" s="108"/>
      <c r="C63" s="47">
        <v>4300</v>
      </c>
      <c r="D63" s="65" t="s">
        <v>32</v>
      </c>
      <c r="E63" s="59"/>
      <c r="F63" s="51"/>
      <c r="G63" s="54">
        <v>92</v>
      </c>
      <c r="H63" s="51">
        <v>91.38</v>
      </c>
    </row>
    <row r="64" spans="1:10" ht="22.5" customHeight="1" thickBot="1">
      <c r="A64" s="157">
        <v>855</v>
      </c>
      <c r="B64" s="173"/>
      <c r="C64" s="144" t="s">
        <v>36</v>
      </c>
      <c r="D64" s="145"/>
      <c r="E64" s="14">
        <f>SUM(E78+E65+E92+E95)</f>
        <v>10669658</v>
      </c>
      <c r="F64" s="14">
        <f>SUM(F78+F65+F92+F95+F103)</f>
        <v>10621010.49</v>
      </c>
      <c r="G64" s="14">
        <f>SUM(G78+G65+G92+G95+G103)</f>
        <v>10741419</v>
      </c>
      <c r="H64" s="14">
        <f>SUM(H78+H65+H92+H95+H103)</f>
        <v>10621010.49</v>
      </c>
      <c r="I64" s="24" t="e">
        <f>SUM(I10+I18+I29+#REF!+#REF!)</f>
        <v>#REF!</v>
      </c>
      <c r="J64" s="43"/>
    </row>
    <row r="65" spans="1:9" ht="22.5" customHeight="1" thickBot="1">
      <c r="A65" s="40"/>
      <c r="B65" s="168">
        <v>85501</v>
      </c>
      <c r="C65" s="176" t="s">
        <v>34</v>
      </c>
      <c r="D65" s="177"/>
      <c r="E65" s="75">
        <f>E66</f>
        <v>6018259</v>
      </c>
      <c r="F65" s="75">
        <f>F66</f>
        <v>6013561.66</v>
      </c>
      <c r="G65" s="67">
        <f>SUM(G67:G77)</f>
        <v>6018259</v>
      </c>
      <c r="H65" s="14">
        <f>SUM(H67:H77)</f>
        <v>6013561.66</v>
      </c>
      <c r="I65" s="17"/>
    </row>
    <row r="66" spans="1:8" s="9" customFormat="1" ht="22.5" customHeight="1" thickBot="1">
      <c r="A66" s="40"/>
      <c r="B66" s="169"/>
      <c r="C66" s="83">
        <v>2060</v>
      </c>
      <c r="D66" s="46" t="s">
        <v>35</v>
      </c>
      <c r="E66" s="85">
        <v>6018259</v>
      </c>
      <c r="F66" s="85">
        <v>6013561.66</v>
      </c>
      <c r="G66" s="76"/>
      <c r="H66" s="77"/>
    </row>
    <row r="67" spans="1:8" ht="28.5" customHeight="1" thickBot="1">
      <c r="A67" s="40"/>
      <c r="B67" s="169"/>
      <c r="C67" s="84">
        <v>3020</v>
      </c>
      <c r="D67" s="110" t="s">
        <v>47</v>
      </c>
      <c r="E67" s="72"/>
      <c r="F67" s="72"/>
      <c r="G67" s="86">
        <v>150</v>
      </c>
      <c r="H67" s="87">
        <v>45.2</v>
      </c>
    </row>
    <row r="68" spans="1:12" s="9" customFormat="1" ht="24.75" customHeight="1" thickBot="1">
      <c r="A68" s="40"/>
      <c r="B68" s="169"/>
      <c r="C68" s="84">
        <v>3110</v>
      </c>
      <c r="D68" s="56" t="s">
        <v>18</v>
      </c>
      <c r="E68" s="72"/>
      <c r="F68" s="72"/>
      <c r="G68" s="86">
        <v>5974776</v>
      </c>
      <c r="H68" s="87">
        <v>5973781.6</v>
      </c>
      <c r="L68" s="98"/>
    </row>
    <row r="69" spans="1:8" ht="22.5" customHeight="1" thickBot="1">
      <c r="A69" s="40"/>
      <c r="B69" s="169"/>
      <c r="C69" s="84">
        <v>4010</v>
      </c>
      <c r="D69" s="70" t="s">
        <v>12</v>
      </c>
      <c r="E69" s="72"/>
      <c r="F69" s="72"/>
      <c r="G69" s="86">
        <v>28200</v>
      </c>
      <c r="H69" s="87">
        <v>26523.49</v>
      </c>
    </row>
    <row r="70" spans="1:8" ht="22.5" customHeight="1" thickBot="1">
      <c r="A70" s="40"/>
      <c r="B70" s="169"/>
      <c r="C70" s="84">
        <v>4040</v>
      </c>
      <c r="D70" s="56" t="s">
        <v>19</v>
      </c>
      <c r="E70" s="72"/>
      <c r="F70" s="72"/>
      <c r="G70" s="86">
        <v>1635</v>
      </c>
      <c r="H70" s="87">
        <v>1634.95</v>
      </c>
    </row>
    <row r="71" spans="1:8" ht="22.5" customHeight="1" thickBot="1">
      <c r="A71" s="40"/>
      <c r="B71" s="169"/>
      <c r="C71" s="84">
        <v>4110</v>
      </c>
      <c r="D71" s="56" t="s">
        <v>23</v>
      </c>
      <c r="E71" s="72"/>
      <c r="F71" s="72"/>
      <c r="G71" s="86">
        <v>5170</v>
      </c>
      <c r="H71" s="87">
        <v>4823.13</v>
      </c>
    </row>
    <row r="72" spans="1:8" ht="22.5" customHeight="1" thickBot="1">
      <c r="A72" s="40"/>
      <c r="B72" s="169"/>
      <c r="C72" s="84">
        <v>4120</v>
      </c>
      <c r="D72" s="63" t="s">
        <v>15</v>
      </c>
      <c r="E72" s="72"/>
      <c r="F72" s="72"/>
      <c r="G72" s="86">
        <v>740</v>
      </c>
      <c r="H72" s="87">
        <v>689.9</v>
      </c>
    </row>
    <row r="73" spans="1:9" s="11" customFormat="1" ht="24.75" customHeight="1" thickBot="1">
      <c r="A73" s="40"/>
      <c r="B73" s="169"/>
      <c r="C73" s="84">
        <v>4210</v>
      </c>
      <c r="D73" s="65" t="s">
        <v>41</v>
      </c>
      <c r="E73" s="67"/>
      <c r="F73" s="72"/>
      <c r="G73" s="86">
        <v>2133</v>
      </c>
      <c r="H73" s="87">
        <v>1727.02</v>
      </c>
      <c r="I73" s="2"/>
    </row>
    <row r="74" spans="1:9" s="11" customFormat="1" ht="24.75" customHeight="1" thickBot="1">
      <c r="A74" s="40"/>
      <c r="B74" s="169"/>
      <c r="C74" s="84">
        <v>4260</v>
      </c>
      <c r="D74" s="103" t="s">
        <v>38</v>
      </c>
      <c r="E74" s="67"/>
      <c r="F74" s="72"/>
      <c r="G74" s="86">
        <v>1899</v>
      </c>
      <c r="H74" s="87">
        <v>1122.95</v>
      </c>
      <c r="I74" s="2"/>
    </row>
    <row r="75" spans="1:8" ht="21.75" customHeight="1" thickBot="1">
      <c r="A75" s="40"/>
      <c r="B75" s="169"/>
      <c r="C75" s="84">
        <v>4300</v>
      </c>
      <c r="D75" s="65" t="s">
        <v>32</v>
      </c>
      <c r="E75" s="67"/>
      <c r="F75" s="72"/>
      <c r="G75" s="86">
        <v>2700</v>
      </c>
      <c r="H75" s="87">
        <v>2437.42</v>
      </c>
    </row>
    <row r="76" spans="1:8" ht="25.5" customHeight="1" thickBot="1">
      <c r="A76" s="40"/>
      <c r="B76" s="169"/>
      <c r="C76" s="84">
        <v>4440</v>
      </c>
      <c r="D76" s="88" t="s">
        <v>30</v>
      </c>
      <c r="E76" s="67"/>
      <c r="F76" s="72"/>
      <c r="G76" s="86">
        <v>776</v>
      </c>
      <c r="H76" s="87">
        <v>776</v>
      </c>
    </row>
    <row r="77" spans="1:8" ht="23.25" customHeight="1" thickBot="1">
      <c r="A77" s="40"/>
      <c r="B77" s="170"/>
      <c r="C77" s="84">
        <v>4700</v>
      </c>
      <c r="D77" s="88" t="s">
        <v>33</v>
      </c>
      <c r="E77" s="67"/>
      <c r="F77" s="72"/>
      <c r="G77" s="86">
        <v>80</v>
      </c>
      <c r="H77" s="87">
        <v>0</v>
      </c>
    </row>
    <row r="78" spans="1:8" ht="26.25" customHeight="1" thickBot="1">
      <c r="A78" s="40"/>
      <c r="B78" s="168">
        <v>85502</v>
      </c>
      <c r="C78" s="100" t="s">
        <v>17</v>
      </c>
      <c r="D78" s="99"/>
      <c r="E78" s="21">
        <f>SUM(E79:E90)</f>
        <v>4425756</v>
      </c>
      <c r="F78" s="20">
        <f>F79</f>
        <v>4328480.7</v>
      </c>
      <c r="G78" s="21">
        <f>SUM(G80:G91)</f>
        <v>4425756</v>
      </c>
      <c r="H78" s="13">
        <f>SUM(H80:H91)</f>
        <v>4328480.7</v>
      </c>
    </row>
    <row r="79" spans="1:8" ht="27.75" customHeight="1" thickBot="1">
      <c r="A79" s="40"/>
      <c r="B79" s="169"/>
      <c r="C79" s="48">
        <v>2010</v>
      </c>
      <c r="D79" s="114" t="s">
        <v>35</v>
      </c>
      <c r="E79" s="52">
        <v>4425756</v>
      </c>
      <c r="F79" s="50">
        <v>4328480.7</v>
      </c>
      <c r="G79" s="52"/>
      <c r="H79" s="62"/>
    </row>
    <row r="80" spans="1:8" ht="28.5" customHeight="1" thickBot="1">
      <c r="A80" s="40"/>
      <c r="B80" s="169"/>
      <c r="C80" s="48">
        <v>3020</v>
      </c>
      <c r="D80" s="118" t="s">
        <v>47</v>
      </c>
      <c r="E80" s="54"/>
      <c r="F80" s="51"/>
      <c r="G80" s="59">
        <v>100</v>
      </c>
      <c r="H80" s="62">
        <v>90.4</v>
      </c>
    </row>
    <row r="81" spans="1:8" ht="27.75" customHeight="1" thickBot="1">
      <c r="A81" s="40"/>
      <c r="B81" s="169"/>
      <c r="C81" s="57">
        <v>3110</v>
      </c>
      <c r="D81" s="57" t="s">
        <v>18</v>
      </c>
      <c r="E81" s="82"/>
      <c r="F81" s="61"/>
      <c r="G81" s="54">
        <v>4302897</v>
      </c>
      <c r="H81" s="51">
        <v>4215134.78</v>
      </c>
    </row>
    <row r="82" spans="1:8" ht="18.75" customHeight="1" thickBot="1">
      <c r="A82" s="40"/>
      <c r="B82" s="169"/>
      <c r="C82" s="57">
        <v>4010</v>
      </c>
      <c r="D82" s="57" t="s">
        <v>12</v>
      </c>
      <c r="E82" s="82"/>
      <c r="F82" s="61"/>
      <c r="G82" s="54">
        <v>74150</v>
      </c>
      <c r="H82" s="51">
        <v>71468.38</v>
      </c>
    </row>
    <row r="83" spans="1:8" ht="19.5" customHeight="1" thickBot="1">
      <c r="A83" s="40"/>
      <c r="B83" s="169"/>
      <c r="C83" s="57">
        <v>4040</v>
      </c>
      <c r="D83" s="57" t="s">
        <v>19</v>
      </c>
      <c r="E83" s="82"/>
      <c r="F83" s="61"/>
      <c r="G83" s="54">
        <v>3353</v>
      </c>
      <c r="H83" s="51">
        <v>3352.33</v>
      </c>
    </row>
    <row r="84" spans="1:8" ht="18" customHeight="1" thickBot="1">
      <c r="A84" s="40"/>
      <c r="B84" s="169"/>
      <c r="C84" s="57">
        <v>4110</v>
      </c>
      <c r="D84" s="57" t="s">
        <v>23</v>
      </c>
      <c r="E84" s="82"/>
      <c r="F84" s="61"/>
      <c r="G84" s="54">
        <v>15490</v>
      </c>
      <c r="H84" s="51">
        <v>14368.26</v>
      </c>
    </row>
    <row r="85" spans="1:8" ht="29.25" customHeight="1" thickBot="1">
      <c r="A85" s="40"/>
      <c r="B85" s="169"/>
      <c r="C85" s="84">
        <v>4120</v>
      </c>
      <c r="D85" s="63" t="s">
        <v>15</v>
      </c>
      <c r="E85" s="82"/>
      <c r="F85" s="61"/>
      <c r="G85" s="54">
        <v>1914</v>
      </c>
      <c r="H85" s="51">
        <v>1904.29</v>
      </c>
    </row>
    <row r="86" spans="1:8" ht="27" customHeight="1" thickBot="1">
      <c r="A86" s="40"/>
      <c r="B86" s="169"/>
      <c r="C86" s="57">
        <v>4210</v>
      </c>
      <c r="D86" s="65" t="s">
        <v>27</v>
      </c>
      <c r="E86" s="82"/>
      <c r="F86" s="61"/>
      <c r="G86" s="54">
        <v>10724</v>
      </c>
      <c r="H86" s="51">
        <v>9228.76</v>
      </c>
    </row>
    <row r="87" spans="1:8" ht="27" customHeight="1" thickBot="1">
      <c r="A87" s="40"/>
      <c r="B87" s="169"/>
      <c r="C87" s="57">
        <v>4260</v>
      </c>
      <c r="D87" s="103" t="s">
        <v>38</v>
      </c>
      <c r="E87" s="82"/>
      <c r="F87" s="61"/>
      <c r="G87" s="54">
        <v>1710</v>
      </c>
      <c r="H87" s="51">
        <v>821.29</v>
      </c>
    </row>
    <row r="88" spans="1:8" ht="27" customHeight="1" thickBot="1">
      <c r="A88" s="40"/>
      <c r="B88" s="169"/>
      <c r="C88" s="84">
        <v>4280</v>
      </c>
      <c r="D88" s="65" t="s">
        <v>31</v>
      </c>
      <c r="E88" s="82"/>
      <c r="F88" s="61"/>
      <c r="G88" s="54">
        <v>300</v>
      </c>
      <c r="H88" s="51">
        <v>110</v>
      </c>
    </row>
    <row r="89" spans="1:8" ht="26.25" customHeight="1" thickBot="1">
      <c r="A89" s="40"/>
      <c r="B89" s="169"/>
      <c r="C89" s="57">
        <v>4300</v>
      </c>
      <c r="D89" s="65" t="s">
        <v>32</v>
      </c>
      <c r="E89" s="82"/>
      <c r="F89" s="61"/>
      <c r="G89" s="54">
        <v>9000</v>
      </c>
      <c r="H89" s="51">
        <v>6947.21</v>
      </c>
    </row>
    <row r="90" spans="1:8" ht="27" customHeight="1" thickBot="1">
      <c r="A90" s="40"/>
      <c r="B90" s="169"/>
      <c r="C90" s="47">
        <v>4440</v>
      </c>
      <c r="D90" s="88" t="s">
        <v>30</v>
      </c>
      <c r="E90" s="82"/>
      <c r="F90" s="61"/>
      <c r="G90" s="54">
        <v>3618</v>
      </c>
      <c r="H90" s="51">
        <v>3618</v>
      </c>
    </row>
    <row r="91" spans="1:8" ht="27.75" customHeight="1" thickBot="1">
      <c r="A91" s="40"/>
      <c r="B91" s="170"/>
      <c r="C91" s="47">
        <v>4700</v>
      </c>
      <c r="D91" s="88" t="s">
        <v>33</v>
      </c>
      <c r="E91" s="82"/>
      <c r="F91" s="61"/>
      <c r="G91" s="54">
        <v>2500</v>
      </c>
      <c r="H91" s="51">
        <v>1437</v>
      </c>
    </row>
    <row r="92" spans="1:8" ht="27.75" customHeight="1" thickBot="1">
      <c r="A92" s="40"/>
      <c r="B92" s="73">
        <v>85503</v>
      </c>
      <c r="C92" s="146" t="s">
        <v>37</v>
      </c>
      <c r="D92" s="147"/>
      <c r="E92" s="22">
        <f>SUM(E93:E93)</f>
        <v>273</v>
      </c>
      <c r="F92" s="13">
        <f>SUM(F93:F93)</f>
        <v>103.38</v>
      </c>
      <c r="G92" s="22">
        <f>SUM(G94:G94)</f>
        <v>273</v>
      </c>
      <c r="H92" s="13">
        <f>SUM(H94:H94)</f>
        <v>103.38</v>
      </c>
    </row>
    <row r="93" spans="1:8" ht="27.75" customHeight="1" thickBot="1">
      <c r="A93" s="40"/>
      <c r="B93" s="73"/>
      <c r="C93" s="90">
        <v>2010</v>
      </c>
      <c r="D93" s="46" t="s">
        <v>35</v>
      </c>
      <c r="E93" s="58">
        <v>273</v>
      </c>
      <c r="F93" s="50">
        <v>103.38</v>
      </c>
      <c r="G93" s="52"/>
      <c r="H93" s="50"/>
    </row>
    <row r="94" spans="1:8" ht="27.75" customHeight="1" thickBot="1">
      <c r="A94" s="40"/>
      <c r="B94" s="74"/>
      <c r="C94" s="47">
        <v>4210</v>
      </c>
      <c r="D94" s="65" t="s">
        <v>27</v>
      </c>
      <c r="E94" s="59"/>
      <c r="F94" s="51"/>
      <c r="G94" s="54">
        <v>273</v>
      </c>
      <c r="H94" s="51">
        <v>103.38</v>
      </c>
    </row>
    <row r="95" spans="1:8" ht="27.75" customHeight="1" thickBot="1">
      <c r="A95" s="40"/>
      <c r="B95" s="73">
        <v>85504</v>
      </c>
      <c r="C95" s="174" t="s">
        <v>40</v>
      </c>
      <c r="D95" s="175"/>
      <c r="E95" s="22">
        <f>SUM(E96:E97)</f>
        <v>225370</v>
      </c>
      <c r="F95" s="13">
        <f>SUM(F96:F97)</f>
        <v>210484.28</v>
      </c>
      <c r="G95" s="13">
        <f>SUM(G97:G102)</f>
        <v>225370</v>
      </c>
      <c r="H95" s="13">
        <f>SUM(H97:H102)</f>
        <v>210484.28</v>
      </c>
    </row>
    <row r="96" spans="1:8" ht="27.75" customHeight="1" thickBot="1">
      <c r="A96" s="102"/>
      <c r="B96" s="141"/>
      <c r="C96" s="90">
        <v>2010</v>
      </c>
      <c r="D96" s="46" t="s">
        <v>35</v>
      </c>
      <c r="E96" s="58">
        <v>225370</v>
      </c>
      <c r="F96" s="50">
        <v>210484.28</v>
      </c>
      <c r="G96" s="52"/>
      <c r="H96" s="50"/>
    </row>
    <row r="97" spans="1:14" ht="44.25" customHeight="1" thickBot="1">
      <c r="A97" s="102"/>
      <c r="B97" s="169"/>
      <c r="C97" s="94">
        <v>3110</v>
      </c>
      <c r="D97" s="57" t="s">
        <v>18</v>
      </c>
      <c r="E97" s="59"/>
      <c r="F97" s="51"/>
      <c r="G97" s="54">
        <v>218100</v>
      </c>
      <c r="H97" s="51">
        <v>203700</v>
      </c>
      <c r="N97" s="107"/>
    </row>
    <row r="98" spans="1:8" ht="27.75" customHeight="1" thickBot="1">
      <c r="A98" s="102"/>
      <c r="B98" s="40"/>
      <c r="C98" s="47">
        <v>4010</v>
      </c>
      <c r="D98" s="57" t="s">
        <v>12</v>
      </c>
      <c r="E98" s="59"/>
      <c r="F98" s="51"/>
      <c r="G98" s="54">
        <v>5386</v>
      </c>
      <c r="H98" s="51">
        <v>4998</v>
      </c>
    </row>
    <row r="99" spans="1:8" ht="27.75" customHeight="1" thickBot="1">
      <c r="A99" s="102"/>
      <c r="B99" s="40"/>
      <c r="C99" s="47">
        <v>4110</v>
      </c>
      <c r="D99" s="57" t="s">
        <v>23</v>
      </c>
      <c r="E99" s="59"/>
      <c r="F99" s="51"/>
      <c r="G99" s="54">
        <v>922</v>
      </c>
      <c r="H99" s="51">
        <v>854.66</v>
      </c>
    </row>
    <row r="100" spans="1:8" ht="27.75" customHeight="1" thickBot="1">
      <c r="A100" s="102"/>
      <c r="B100" s="40"/>
      <c r="C100" s="47">
        <v>4120</v>
      </c>
      <c r="D100" s="63" t="s">
        <v>15</v>
      </c>
      <c r="E100" s="59"/>
      <c r="F100" s="51"/>
      <c r="G100" s="54">
        <v>132</v>
      </c>
      <c r="H100" s="51">
        <v>122.46</v>
      </c>
    </row>
    <row r="101" spans="1:8" ht="27.75" customHeight="1" thickBot="1">
      <c r="A101" s="102"/>
      <c r="B101" s="40"/>
      <c r="C101" s="47">
        <v>4210</v>
      </c>
      <c r="D101" s="65" t="s">
        <v>27</v>
      </c>
      <c r="E101" s="59"/>
      <c r="F101" s="51"/>
      <c r="G101" s="54">
        <v>800</v>
      </c>
      <c r="H101" s="51">
        <v>779.16</v>
      </c>
    </row>
    <row r="102" spans="1:8" ht="27.75" customHeight="1" thickBot="1">
      <c r="A102" s="102"/>
      <c r="B102" s="96"/>
      <c r="C102" s="48">
        <v>4700</v>
      </c>
      <c r="D102" s="111" t="s">
        <v>33</v>
      </c>
      <c r="E102" s="59"/>
      <c r="F102" s="51"/>
      <c r="G102" s="54">
        <v>30</v>
      </c>
      <c r="H102" s="51">
        <v>30</v>
      </c>
    </row>
    <row r="103" spans="1:13" ht="130.5" customHeight="1" thickBot="1">
      <c r="A103" s="102"/>
      <c r="B103" s="6">
        <v>85513</v>
      </c>
      <c r="C103" s="114"/>
      <c r="D103" s="117" t="s">
        <v>50</v>
      </c>
      <c r="E103" s="22">
        <f>SUM(E104:E105)</f>
        <v>71761</v>
      </c>
      <c r="F103" s="13">
        <f>SUM(F104:F105)</f>
        <v>68380.47</v>
      </c>
      <c r="G103" s="13">
        <f>SUM(G104:G105)</f>
        <v>71761</v>
      </c>
      <c r="H103" s="13">
        <f>SUM(H104:H105)</f>
        <v>68380.47</v>
      </c>
      <c r="K103" s="115"/>
      <c r="L103" s="116"/>
      <c r="M103" s="116"/>
    </row>
    <row r="104" spans="1:8" ht="27.75" customHeight="1" thickBot="1">
      <c r="A104" s="102"/>
      <c r="B104" s="141"/>
      <c r="C104" s="112">
        <v>2010</v>
      </c>
      <c r="D104" s="113" t="s">
        <v>35</v>
      </c>
      <c r="E104" s="58">
        <v>71761</v>
      </c>
      <c r="F104" s="50">
        <v>68380.47</v>
      </c>
      <c r="G104" s="52"/>
      <c r="H104" s="50"/>
    </row>
    <row r="105" spans="1:8" ht="27.75" customHeight="1" thickBot="1">
      <c r="A105" s="102"/>
      <c r="B105" s="169"/>
      <c r="C105" s="94">
        <v>4130</v>
      </c>
      <c r="D105" s="57" t="s">
        <v>18</v>
      </c>
      <c r="E105" s="59"/>
      <c r="F105" s="51"/>
      <c r="G105" s="54">
        <v>71761</v>
      </c>
      <c r="H105" s="51">
        <v>68380.47</v>
      </c>
    </row>
    <row r="106" spans="1:8" ht="29.25" customHeight="1" thickBot="1">
      <c r="A106" s="171" t="s">
        <v>21</v>
      </c>
      <c r="B106" s="172"/>
      <c r="C106" s="172"/>
      <c r="D106" s="158"/>
      <c r="E106" s="23">
        <f>SUM(E10+E18+E29+E64+E50+E55+E103+E42)</f>
        <v>11644533.19</v>
      </c>
      <c r="F106" s="23">
        <f>F64+F55+F50+F29+F18+F10</f>
        <v>11514716.09</v>
      </c>
      <c r="G106" s="23">
        <f>G10+G18+G29+G50+G55+G64</f>
        <v>11644533.19</v>
      </c>
      <c r="H106" s="23">
        <f>H10+H18+H29+H50+H55+H64</f>
        <v>11514716.09</v>
      </c>
    </row>
    <row r="108" spans="5:8" ht="12.75">
      <c r="E108" s="17"/>
      <c r="F108" s="17"/>
      <c r="G108" s="17"/>
      <c r="H108" s="17"/>
    </row>
    <row r="109" spans="7:8" ht="12.75">
      <c r="G109" s="17"/>
      <c r="H109" s="17"/>
    </row>
    <row r="110" spans="5:8" ht="12.75">
      <c r="E110" s="17"/>
      <c r="F110" s="17"/>
      <c r="G110" s="17"/>
      <c r="H110" s="17"/>
    </row>
    <row r="111" spans="6:8" ht="12.75">
      <c r="F111" s="17"/>
      <c r="G111" s="17"/>
      <c r="H111" s="17"/>
    </row>
    <row r="114" spans="5:8" ht="12.75">
      <c r="E114" s="17"/>
      <c r="F114" s="17"/>
      <c r="G114" s="17"/>
      <c r="H114" s="17"/>
    </row>
    <row r="117" ht="12.75">
      <c r="F117" s="17"/>
    </row>
  </sheetData>
  <sheetProtection/>
  <mergeCells count="34">
    <mergeCell ref="B78:B91"/>
    <mergeCell ref="A106:D106"/>
    <mergeCell ref="B57:B58"/>
    <mergeCell ref="C92:D92"/>
    <mergeCell ref="B96:B97"/>
    <mergeCell ref="A64:B64"/>
    <mergeCell ref="B104:B105"/>
    <mergeCell ref="C95:D95"/>
    <mergeCell ref="C65:D65"/>
    <mergeCell ref="B65:B77"/>
    <mergeCell ref="C60:D60"/>
    <mergeCell ref="C55:D55"/>
    <mergeCell ref="B18:B23"/>
    <mergeCell ref="C10:D10"/>
    <mergeCell ref="C42:D42"/>
    <mergeCell ref="B43:B50"/>
    <mergeCell ref="C29:D29"/>
    <mergeCell ref="A1:I1"/>
    <mergeCell ref="A2:H2"/>
    <mergeCell ref="A3:H3"/>
    <mergeCell ref="A4:H4"/>
    <mergeCell ref="C33:D33"/>
    <mergeCell ref="B34:B40"/>
    <mergeCell ref="B10:B17"/>
    <mergeCell ref="D6:D8"/>
    <mergeCell ref="G6:G8"/>
    <mergeCell ref="A6:C6"/>
    <mergeCell ref="E6:E8"/>
    <mergeCell ref="B29:B32"/>
    <mergeCell ref="C64:D64"/>
    <mergeCell ref="C56:D56"/>
    <mergeCell ref="C51:D51"/>
    <mergeCell ref="A55:B55"/>
    <mergeCell ref="B51:B53"/>
  </mergeCells>
  <printOptions horizontalCentered="1"/>
  <pageMargins left="0.3937007874015748" right="0.3937007874015748" top="0.7874015748031497" bottom="0.5905511811023623" header="0.1968503937007874" footer="0.31496062992125984"/>
  <pageSetup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Iza Baczkowska</cp:lastModifiedBy>
  <cp:lastPrinted>2021-03-29T13:31:41Z</cp:lastPrinted>
  <dcterms:created xsi:type="dcterms:W3CDTF">2007-03-27T10:43:35Z</dcterms:created>
  <dcterms:modified xsi:type="dcterms:W3CDTF">2021-03-31T05:11:05Z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